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unland-my.sharepoint.com/personal/tpeters_sunlandasphalt_com/Documents/Oppotunities 2022/Phoenix Union High/North High/SFB Clarify 05-24-2022/"/>
    </mc:Choice>
  </mc:AlternateContent>
  <xr:revisionPtr revIDLastSave="8" documentId="8_{C69AB112-8DB6-4B27-83D5-44B1E46AEE6B}" xr6:coauthVersionLast="47" xr6:coauthVersionMax="47" xr10:uidLastSave="{6A4808E8-BCA4-456C-8A35-0EDD668D9A91}"/>
  <bookViews>
    <workbookView xWindow="-120" yWindow="-120" windowWidth="25440" windowHeight="1539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3" i="1" l="1"/>
  <c r="D224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<sst xmlns="http://schemas.openxmlformats.org/spreadsheetml/2006/main" count="402" uniqueCount="389">
  <si>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</si>
  <si>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</si>
  <si>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</si>
  <si>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</si>
  <si>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</si>
  <si>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</si>
  <si>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</si>
  <si>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</si>
  <si>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</si>
  <si>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</si>
  <si>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</si>
  <si>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</si>
  <si>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</si>
  <si>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</si>
  <si>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</si>
  <si>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</si>
  <si>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</si>
  <si>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</si>
  <si>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</si>
  <si>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</si>
  <si>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</si>
  <si>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</si>
  <si>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</si>
  <si>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</si>
  <si>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</si>
  <si>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</si>
  <si>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</si>
  <si>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</si>
  <si>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</si>
  <si>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</si>
  <si>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</si>
  <si>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</si>
  <si>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</si>
  <si>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</si>
  <si>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</si>
  <si>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</si>
  <si>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</si>
  <si>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</si>
  <si>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</si>
  <si>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</si>
  <si>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</si>
  <si>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</si>
  <si>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</si>
  <si>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</si>
  <si>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</si>
  <si>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</si>
  <si>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</si>
  <si>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</si>
  <si>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</si>
  <si>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</si>
  <si>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</si>
  <si>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</si>
  <si>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</si>
  <si>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</si>
  <si>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</si>
  <si>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</si>
  <si>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</si>
  <si>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</si>
  <si>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</si>
  <si>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</si>
  <si>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</si>
  <si>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</si>
  <si>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</si>
  <si>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</si>
  <si>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</si>
  <si>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</si>
  <si>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</si>
  <si>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</si>
  <si>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</si>
  <si>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</si>
  <si>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</si>
  <si>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</si>
  <si>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</si>
  <si>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</si>
  <si>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</si>
  <si>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</si>
  <si>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</si>
  <si>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</si>
  <si>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</si>
  <si>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</si>
  <si>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</si>
  <si>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</si>
  <si>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</si>
  <si>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</si>
  <si>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</si>
  <si>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</si>
  <si>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</si>
  <si>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</si>
  <si>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</si>
  <si>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</si>
  <si>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</si>
  <si>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</si>
  <si>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</si>
  <si>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</si>
  <si>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</si>
  <si>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</si>
  <si>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</si>
  <si>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</si>
  <si>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</si>
  <si>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</si>
  <si>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</si>
  <si>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</si>
  <si>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</si>
  <si>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</si>
  <si>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</si>
  <si>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</si>
  <si>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</si>
  <si>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</si>
  <si>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</si>
  <si>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</si>
  <si>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</si>
  <si>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</si>
  <si>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</si>
  <si>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</si>
  <si>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</si>
  <si>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</si>
  <si>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</si>
  <si>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</si>
  <si>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</si>
  <si>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</si>
  <si>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</si>
  <si>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</si>
  <si>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</si>
  <si>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</si>
  <si>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</si>
  <si>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</si>
  <si>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</si>
  <si>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</si>
  <si>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</si>
  <si>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</si>
  <si>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</si>
  <si>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</si>
  <si>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</si>
  <si>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</si>
  <si>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</si>
  <si>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</si>
  <si>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</si>
  <si>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</si>
  <si>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</si>
  <si>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</si>
  <si>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</si>
  <si>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</si>
  <si>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</si>
  <si>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</si>
  <si>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</si>
  <si>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</si>
  <si>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</si>
  <si>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</si>
  <si>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</si>
  <si>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</si>
  <si>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</si>
  <si>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</si>
  <si>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</si>
  <si>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</si>
  <si>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</si>
  <si>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</si>
  <si>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</si>
  <si>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</si>
  <si>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</si>
  <si>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</si>
  <si>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</si>
  <si>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</si>
  <si>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</si>
  <si>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</si>
  <si>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</si>
  <si>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</si>
  <si>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</si>
  <si>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</si>
  <si>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</si>
  <si>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</si>
  <si>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</si>
  <si>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</si>
  <si>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</si>
  <si>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</si>
  <si>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</si>
  <si>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</si>
  <si>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</si>
  <si>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</si>
  <si>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</si>
  <si>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</si>
  <si>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</si>
  <si>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</si>
  <si>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</si>
  <si>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</si>
  <si>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</si>
  <si>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</si>
  <si>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</si>
  <si>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</si>
  <si>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</si>
  <si>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</si>
  <si>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</si>
  <si>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</si>
  <si>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</si>
  <si>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</si>
  <si>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</si>
  <si>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</si>
  <si>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</si>
  <si>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</si>
  <si>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</si>
  <si>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</si>
  <si>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</si>
  <si>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</si>
  <si>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</si>
  <si>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</si>
  <si>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</si>
  <si>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</si>
  <si>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</si>
  <si>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</si>
  <si>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</si>
  <si>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</si>
  <si>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</si>
  <si>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</si>
  <si>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</si>
  <si>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</si>
  <si>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</si>
  <si>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</si>
  <si>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</si>
  <si>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</si>
  <si>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</si>
  <si>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</si>
  <si>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</si>
  <si>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</si>
  <si>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</si>
  <si>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</si>
  <si>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</si>
  <si>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</si>
  <si>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</si>
  <si>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</si>
  <si>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</si>
  <si>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</si>
  <si>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</si>
  <si>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</si>
  <si>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</si>
  <si>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</si>
  <si>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</si>
  <si>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</si>
  <si>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</si>
  <si>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</si>
  <si>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</si>
  <si>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</si>
  <si>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</si>
  <si>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</si>
  <si>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</si>
  <si>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</si>
  <si>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</si>
  <si>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</si>
  <si>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</si>
  <si>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</si>
  <si>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</si>
  <si>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</si>
  <si>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</si>
  <si>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</si>
  <si>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</si>
  <si>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</si>
  <si>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</si>
  <si>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</si>
  <si>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</si>
  <si>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</si>
  <si>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</si>
  <si>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</si>
  <si>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</si>
  <si>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</si>
  <si>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</si>
  <si>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</si>
  <si>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</si>
  <si>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</si>
  <si>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</si>
  <si>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</si>
  <si>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</si>
  <si>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</si>
  <si>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</si>
  <si>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</si>
  <si>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</si>
  <si>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</si>
  <si>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</si>
  <si>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</si>
  <si>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</si>
  <si>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</si>
  <si>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</si>
  <si>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</si>
  <si>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</si>
  <si>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</si>
  <si>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</si>
  <si>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</si>
  <si>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</si>
  <si>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</si>
  <si>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</si>
  <si>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</si>
  <si>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</si>
  <si>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</si>
  <si>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</si>
  <si>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</si>
  <si>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</si>
  <si>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</si>
  <si>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</si>
  <si>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</si>
  <si>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</si>
  <si>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</si>
  <si>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</si>
  <si>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</si>
  <si>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</si>
  <si>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</si>
  <si>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</si>
  <si>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</si>
  <si>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</si>
  <si>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</si>
  <si>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</si>
  <si>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</si>
  <si>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</si>
  <si>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</si>
  <si>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</si>
  <si>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</si>
  <si>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</si>
  <si>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</si>
  <si>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</si>
  <si>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</si>
  <si>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</si>
  <si>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</si>
  <si>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</si>
  <si>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</si>
  <si>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</si>
  <si>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</si>
  <si>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</si>
  <si>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</si>
  <si>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</si>
  <si>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</si>
  <si>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</si>
  <si>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</si>
  <si>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</si>
  <si>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</si>
  <si>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</si>
  <si>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</si>
  <si>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</si>
  <si>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</si>
  <si>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</si>
  <si>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</si>
  <si>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</si>
  <si>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</si>
  <si>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</si>
  <si>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</si>
  <si>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</si>
  <si>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</si>
  <si>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</si>
  <si>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</si>
  <si>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</si>
  <si>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</si>
  <si>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</si>
  <si>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</si>
  <si>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</si>
  <si>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</si>
  <si>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</si>
  <si>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</si>
  <si>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</si>
  <si>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</si>
  <si>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</si>
  <si>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</si>
  <si>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</si>
  <si>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</si>
  <si>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</si>
  <si>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</si>
  <si>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</si>
  <si>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</si>
  <si>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</si>
  <si>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</si>
  <si>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</si>
  <si>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</si>
  <si>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</si>
  <si>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</si>
  <si>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</si>
  <si>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</si>
  <si>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</si>
  <si>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</si>
  <si>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</si>
  <si>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</si>
  <si>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</si>
  <si>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</si>
  <si>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</si>
  <si>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</si>
  <si>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</si>
  <si>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</si>
  <si>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</si>
  <si>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</si>
  <si>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</si>
  <si>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</si>
  <si>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</si>
  <si>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Phoenix Union High School District</t>
  </si>
  <si>
    <t>Maricopa</t>
  </si>
  <si>
    <t>Sunland Asphalt</t>
  </si>
  <si>
    <t>2634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</si>
</sst>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8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7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topLeftCell="A200" zoomScale="124" zoomScaleNormal="124" zoomScaleSheetLayoutView="124" workbookViewId="0">
      <selection activeCell="H221" sqref="H221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32" customWidth="1"/>
    <col min="4" max="4" width="17.140625" style="33" customWidth="1"/>
    <col min="5" max="5" width="16.140625" style="33" customWidth="1"/>
    <col min="6" max="6" width="16.140625" style="34" customWidth="1"/>
    <col min="7" max="7" width="0.7109375" style="12" customWidth="1"/>
    <col min="8" max="8" width="20.42578125" style="50" customWidth="1"/>
    <col min="9" max="9" width="10.5703125" style="51" hidden="1" customWidth="1"/>
    <col min="10" max="10" width="2.140625" style="51" customWidth="1"/>
    <col min="11" max="11" width="20.42578125" style="50" customWidth="1"/>
    <col min="12" max="12" width="10.5703125" style="51" hidden="1" customWidth="1"/>
    <col min="13" max="13" width="2.140625" style="51" customWidth="1"/>
    <col min="14" max="14" width="20.42578125" style="50" customWidth="1"/>
    <col min="15" max="15" width="10.5703125" style="51" hidden="1" customWidth="1"/>
    <col min="16" max="16" width="2.140625" style="51" customWidth="1"/>
    <col min="17" max="17" width="20.42578125" style="50" customWidth="1"/>
    <col min="18" max="18" width="10.5703125" style="51" hidden="1" customWidth="1"/>
    <col min="19" max="19" width="2.140625" style="51" customWidth="1"/>
    <col min="20" max="20" width="20.42578125" style="50" customWidth="1"/>
    <col min="21" max="21" width="10.5703125" style="51" hidden="1" customWidth="1"/>
    <col min="22" max="22" width="2.140625" style="51" customWidth="1"/>
    <col min="23" max="64" width="0.28515625" style="52"/>
    <col min="65" max="134" width="0.28515625" style="53"/>
  </cols>
  <sheetData>
    <row r="1" spans="1:134">
      <c r="A1" s="209"/>
      <c r="B1" s="210"/>
      <c r="C1" s="210"/>
      <c r="D1" s="266"/>
      <c r="E1" s="266"/>
      <c r="F1" s="266"/>
      <c r="G1" s="267"/>
    </row>
    <row r="2" spans="1:134" s="1" customFormat="1" ht="17.25" customHeight="1">
      <c r="A2" s="189" t="s">
        <v>367</v>
      </c>
      <c r="B2" s="190"/>
      <c r="C2" s="190"/>
      <c r="D2" s="268" t="s">
        <v>378</v>
      </c>
      <c r="E2" s="268"/>
      <c r="F2" s="268"/>
      <c r="G2" s="187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1"/>
      <c r="B3" s="212"/>
      <c r="C3" s="212"/>
      <c r="D3" s="271" t="s">
        <v>379</v>
      </c>
      <c r="E3" s="271"/>
      <c r="F3" s="271"/>
      <c r="G3" s="188"/>
      <c r="K3" s="52"/>
    </row>
    <row r="4" spans="1:134" ht="101.25" customHeight="1" thickBot="1">
      <c r="A4" s="285" t="s">
        <v>381</v>
      </c>
      <c r="B4" s="286"/>
      <c r="C4" s="286"/>
      <c r="D4" s="286"/>
      <c r="E4" s="286"/>
      <c r="F4" s="286"/>
      <c r="G4" s="287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3"/>
      <c r="B5" s="214" t="s">
        <v>0</v>
      </c>
      <c r="C5" s="215"/>
      <c r="D5" s="272" t="s">
        <v>385</v>
      </c>
      <c r="E5" s="273"/>
      <c r="F5" s="274"/>
      <c r="G5" s="216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7"/>
      <c r="B6" s="40" t="s">
        <v>2</v>
      </c>
      <c r="C6" s="191"/>
      <c r="D6" s="281" t="s">
        <v>386</v>
      </c>
      <c r="E6" s="279"/>
      <c r="F6" s="280"/>
      <c r="G6" s="218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7"/>
      <c r="B7" s="40" t="s">
        <v>373</v>
      </c>
      <c r="C7" s="192"/>
      <c r="D7" s="275" t="s">
        <v>388</v>
      </c>
      <c r="E7" s="276"/>
      <c r="F7" s="277"/>
      <c r="G7" s="219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7"/>
      <c r="B8" s="40" t="s">
        <v>1</v>
      </c>
      <c r="C8" s="192"/>
      <c r="D8" s="278"/>
      <c r="E8" s="279"/>
      <c r="F8" s="280"/>
      <c r="G8" s="219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7"/>
      <c r="B9" s="40" t="s">
        <v>374</v>
      </c>
      <c r="C9" s="192"/>
      <c r="D9" s="281" t="s">
        <v>387</v>
      </c>
      <c r="E9" s="279"/>
      <c r="F9" s="280"/>
      <c r="G9" s="219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20"/>
      <c r="B10" s="4"/>
      <c r="C10" s="45"/>
      <c r="D10" s="282"/>
      <c r="E10" s="283"/>
      <c r="F10" s="284"/>
      <c r="G10" s="221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2"/>
      <c r="B11" s="223"/>
      <c r="C11" s="224"/>
      <c r="D11" s="225" t="str">
        <f>IFERROR(($D$221/#REF!),"")</f>
        <v/>
      </c>
      <c r="E11" s="225" t="str">
        <f>IFERROR(($E$221/#REF!),"")</f>
        <v/>
      </c>
      <c r="F11" s="225" t="str">
        <f>IFERROR(($F$221/#REF!),"")</f>
        <v/>
      </c>
      <c r="G11" s="226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7"/>
      <c r="B12" s="228"/>
      <c r="C12" s="229"/>
      <c r="D12" s="48"/>
      <c r="E12" s="46"/>
      <c r="F12" s="46"/>
      <c r="G12" s="230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1"/>
      <c r="B13" s="269"/>
      <c r="C13" s="39"/>
      <c r="D13" s="47" t="s">
        <v>174</v>
      </c>
      <c r="E13" s="193" t="s">
        <v>380</v>
      </c>
      <c r="F13" s="47" t="s">
        <v>178</v>
      </c>
      <c r="G13" s="219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5" thickBot="1">
      <c r="A14" s="232"/>
      <c r="B14" s="270"/>
      <c r="C14" s="39"/>
      <c r="D14" s="47" t="s">
        <v>175</v>
      </c>
      <c r="E14" s="47" t="s">
        <v>179</v>
      </c>
      <c r="F14" s="47" t="s">
        <v>179</v>
      </c>
      <c r="G14" s="219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3" t="s">
        <v>372</v>
      </c>
      <c r="C15" s="129"/>
      <c r="D15" s="124"/>
      <c r="E15" s="124"/>
      <c r="F15" s="125"/>
      <c r="G15" s="233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/>
      <c r="E16" s="194"/>
      <c r="F16" s="146"/>
      <c r="G16" s="233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/>
      <c r="E17" s="194"/>
      <c r="F17" s="146"/>
      <c r="G17" s="233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/>
      <c r="E18" s="145"/>
      <c r="F18" s="146"/>
      <c r="G18" s="233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/>
      <c r="E19" s="195"/>
      <c r="F19" s="148"/>
      <c r="G19" s="233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4" t="str">
        <f>IFERROR((#REF!+D20+E20+F20)/#REF!,"")</f>
        <v/>
      </c>
      <c r="B20" s="98" t="s">
        <v>196</v>
      </c>
      <c r="C20" s="94"/>
      <c r="D20" s="102">
        <f>SUM(D16:D19)</f>
        <v>0</v>
      </c>
      <c r="E20" s="102">
        <f>SUM(E16:E19)</f>
        <v>0</v>
      </c>
      <c r="F20" s="102">
        <f>SUM(F16:F19)</f>
        <v>0</v>
      </c>
      <c r="G20" s="233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3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/>
      <c r="E22" s="149"/>
      <c r="F22" s="150"/>
      <c r="G22" s="233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>
        <v>58897.03</v>
      </c>
      <c r="E23" s="149">
        <v>54118.94</v>
      </c>
      <c r="F23" s="150"/>
      <c r="G23" s="233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>
        <v>68933.5</v>
      </c>
      <c r="E24" s="147">
        <v>69565</v>
      </c>
      <c r="F24" s="148"/>
      <c r="G24" s="233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5" t="str">
        <f>IFERROR((#REF!+D25+E25+F25)/#REF!,"")</f>
        <v/>
      </c>
      <c r="B25" s="9" t="s">
        <v>27</v>
      </c>
      <c r="C25" s="96"/>
      <c r="D25" s="38">
        <f>SUM(D22:D24)</f>
        <v>127830.53</v>
      </c>
      <c r="E25" s="38">
        <f>SUM(E22:E24)</f>
        <v>123683.94</v>
      </c>
      <c r="F25" s="246">
        <f>SUM(F22:F24)</f>
        <v>0</v>
      </c>
      <c r="G25" s="233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3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6"/>
      <c r="F27" s="150"/>
      <c r="G27" s="233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96"/>
      <c r="F28" s="150"/>
      <c r="G28" s="233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6"/>
      <c r="F29" s="150"/>
      <c r="G29" s="233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6"/>
      <c r="F30" s="150"/>
      <c r="G30" s="233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6"/>
      <c r="F31" s="150"/>
      <c r="G31" s="233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5"/>
      <c r="F32" s="148"/>
      <c r="G32" s="233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5" t="str">
        <f>IFERROR((#REF!+D33+E33+F33)/#REF!,"")</f>
        <v/>
      </c>
      <c r="B33" s="105" t="s">
        <v>35</v>
      </c>
      <c r="C33" s="96"/>
      <c r="D33" s="37">
        <f>SUM(D27:D32)</f>
        <v>0</v>
      </c>
      <c r="E33" s="37">
        <f>SUM(E27:E32)</f>
        <v>0</v>
      </c>
      <c r="F33" s="247">
        <f>SUM(F27:F32)</f>
        <v>0</v>
      </c>
      <c r="G33" s="233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3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/>
      <c r="E35" s="196"/>
      <c r="F35" s="150"/>
      <c r="G35" s="233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6"/>
      <c r="F36" s="150"/>
      <c r="G36" s="233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7"/>
      <c r="F37" s="152"/>
      <c r="G37" s="233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8"/>
      <c r="F38" s="154"/>
      <c r="G38" s="233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7"/>
      <c r="F39" s="152"/>
      <c r="G39" s="233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9"/>
      <c r="F40" s="156"/>
      <c r="G40" s="233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5" t="str">
        <f>IFERROR((#REF!+D41+E41+F41)/#REF!,"")</f>
        <v/>
      </c>
      <c r="B41" s="9" t="s">
        <v>40</v>
      </c>
      <c r="C41" s="96"/>
      <c r="D41" s="38">
        <f>SUM(D35:D40)</f>
        <v>0</v>
      </c>
      <c r="E41" s="38">
        <f>SUM(E35:E40)</f>
        <v>0</v>
      </c>
      <c r="F41" s="246">
        <f>SUM(F35:F40)</f>
        <v>0</v>
      </c>
      <c r="G41" s="233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3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7"/>
      <c r="F43" s="152"/>
      <c r="G43" s="233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/>
      <c r="E44" s="200"/>
      <c r="F44" s="158"/>
      <c r="G44" s="233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200"/>
      <c r="F45" s="158"/>
      <c r="G45" s="233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1"/>
      <c r="F46" s="160"/>
      <c r="G46" s="233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2"/>
      <c r="F47" s="162"/>
      <c r="G47" s="233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5" t="str">
        <f>IFERROR((#REF!+D48+E48+F48)/#REF!,"")</f>
        <v/>
      </c>
      <c r="B48" s="9" t="s">
        <v>48</v>
      </c>
      <c r="C48" s="96"/>
      <c r="D48" s="38">
        <f>SUM(D43:D47)</f>
        <v>0</v>
      </c>
      <c r="E48" s="38">
        <f>SUM(E43:E47)</f>
        <v>0</v>
      </c>
      <c r="F48" s="246">
        <f>SUM(F43:F47)</f>
        <v>0</v>
      </c>
      <c r="G48" s="233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3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/>
      <c r="E50" s="196"/>
      <c r="F50" s="150"/>
      <c r="G50" s="233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6"/>
      <c r="F51" s="150"/>
      <c r="G51" s="233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96"/>
      <c r="F52" s="150"/>
      <c r="G52" s="233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94"/>
      <c r="F53" s="146"/>
      <c r="G53" s="233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3"/>
      <c r="F54" s="164"/>
      <c r="G54" s="233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5" t="str">
        <f>IFERROR((#REF!+D55+E55+F55)/#REF!,"")</f>
        <v/>
      </c>
      <c r="B55" s="9" t="s">
        <v>54</v>
      </c>
      <c r="C55" s="96"/>
      <c r="D55" s="109">
        <f>SUM(D50:D54)</f>
        <v>0</v>
      </c>
      <c r="E55" s="109">
        <f>SUM(E50:E54)</f>
        <v>0</v>
      </c>
      <c r="F55" s="248">
        <f>SUM(F50:F54)</f>
        <v>0</v>
      </c>
      <c r="G55" s="233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3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/>
      <c r="E57" s="204"/>
      <c r="F57" s="166"/>
      <c r="G57" s="236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/>
      <c r="E58" s="196"/>
      <c r="F58" s="150"/>
      <c r="G58" s="233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6"/>
      <c r="F59" s="150"/>
      <c r="G59" s="233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6"/>
      <c r="F60" s="150"/>
      <c r="G60" s="233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6"/>
      <c r="F61" s="150"/>
      <c r="G61" s="233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6"/>
      <c r="F62" s="150"/>
      <c r="G62" s="233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96"/>
      <c r="F63" s="150"/>
      <c r="G63" s="233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96"/>
      <c r="F64" s="150"/>
      <c r="G64" s="233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96"/>
      <c r="F65" s="150"/>
      <c r="G65" s="233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8"/>
      <c r="F66" s="154"/>
      <c r="G66" s="233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7"/>
      <c r="F67" s="152"/>
      <c r="G67" s="233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7"/>
      <c r="F68" s="152"/>
      <c r="G68" s="233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97"/>
      <c r="F69" s="152"/>
      <c r="G69" s="233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/>
      <c r="E70" s="199"/>
      <c r="F70" s="156"/>
      <c r="G70" s="233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4" t="str">
        <f>IFERROR((#REF!+D71+E71+F71)/#REF!,"")</f>
        <v/>
      </c>
      <c r="B71" s="115" t="s">
        <v>69</v>
      </c>
      <c r="C71" s="94"/>
      <c r="D71" s="93">
        <f>SUM(D57:D70)</f>
        <v>0</v>
      </c>
      <c r="E71" s="93">
        <f>SUM(E57:E70)</f>
        <v>0</v>
      </c>
      <c r="F71" s="249">
        <f>SUM(F57:F70)</f>
        <v>0</v>
      </c>
      <c r="G71" s="233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3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/>
      <c r="E73" s="185"/>
      <c r="F73" s="150"/>
      <c r="G73" s="233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/>
      <c r="E74" s="185"/>
      <c r="F74" s="150"/>
      <c r="G74" s="233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5"/>
      <c r="F75" s="150"/>
      <c r="G75" s="233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5"/>
      <c r="F76" s="150"/>
      <c r="G76" s="233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5"/>
      <c r="F77" s="150"/>
      <c r="G77" s="233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5"/>
      <c r="F78" s="150"/>
      <c r="G78" s="233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5"/>
      <c r="F79" s="150"/>
      <c r="G79" s="233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5"/>
      <c r="F80" s="150"/>
      <c r="G80" s="233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6"/>
      <c r="F81" s="152"/>
      <c r="G81" s="233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84"/>
      <c r="F82" s="148"/>
      <c r="G82" s="233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4" t="str">
        <f>IFERROR((#REF!+D83+E83+F83)/#REF!,"")</f>
        <v/>
      </c>
      <c r="B83" s="115" t="s">
        <v>80</v>
      </c>
      <c r="C83" s="94"/>
      <c r="D83" s="93">
        <f>SUM(D73:D82)</f>
        <v>0</v>
      </c>
      <c r="E83" s="93">
        <f>SUM(E73:E82)</f>
        <v>0</v>
      </c>
      <c r="F83" s="249">
        <f>SUM(F73:F82)</f>
        <v>0</v>
      </c>
      <c r="G83" s="233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3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96"/>
      <c r="F85" s="150"/>
      <c r="G85" s="233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/>
      <c r="E86" s="196"/>
      <c r="F86" s="150"/>
      <c r="G86" s="233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6"/>
      <c r="F87" s="150"/>
      <c r="G87" s="233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6"/>
      <c r="F88" s="150"/>
      <c r="G88" s="233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/>
      <c r="E89" s="196"/>
      <c r="F89" s="150"/>
      <c r="G89" s="233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/>
      <c r="E90" s="196"/>
      <c r="F90" s="150"/>
      <c r="G90" s="233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/>
      <c r="E91" s="196"/>
      <c r="F91" s="150"/>
      <c r="G91" s="233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6"/>
      <c r="F92" s="150"/>
      <c r="G92" s="233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6"/>
      <c r="F93" s="150"/>
      <c r="G93" s="233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6"/>
      <c r="F94" s="150"/>
      <c r="G94" s="233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6"/>
      <c r="F95" s="150"/>
      <c r="G95" s="233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/>
      <c r="E96" s="196"/>
      <c r="F96" s="150"/>
      <c r="G96" s="233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5"/>
      <c r="F97" s="148"/>
      <c r="G97" s="233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4" t="str">
        <f>IFERROR((#REF!+D98+E98+F98)/#REF!,"")</f>
        <v/>
      </c>
      <c r="B98" s="115" t="s">
        <v>96</v>
      </c>
      <c r="C98" s="94"/>
      <c r="D98" s="93">
        <f>SUM(D85:D97)</f>
        <v>0</v>
      </c>
      <c r="E98" s="93">
        <f>SUM(E85:E97)</f>
        <v>0</v>
      </c>
      <c r="F98" s="249">
        <f>SUM(F85:F97)</f>
        <v>0</v>
      </c>
      <c r="G98" s="233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3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/>
      <c r="E100" s="196"/>
      <c r="F100" s="150"/>
      <c r="G100" s="233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/>
      <c r="E101" s="196"/>
      <c r="F101" s="150"/>
      <c r="G101" s="233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96"/>
      <c r="F102" s="150"/>
      <c r="G102" s="233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6"/>
      <c r="F103" s="150"/>
      <c r="G103" s="233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8"/>
      <c r="F104" s="154"/>
      <c r="G104" s="233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5"/>
      <c r="F105" s="168"/>
      <c r="G105" s="233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97"/>
      <c r="F106" s="152"/>
      <c r="G106" s="233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8"/>
      <c r="F107" s="154"/>
      <c r="G107" s="233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7"/>
      <c r="F108" s="152"/>
      <c r="G108" s="233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5"/>
      <c r="F109" s="168"/>
      <c r="G109" s="233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8"/>
      <c r="F110" s="154"/>
      <c r="G110" s="233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6"/>
      <c r="F111" s="170"/>
      <c r="G111" s="233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9"/>
      <c r="F112" s="156"/>
      <c r="G112" s="233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4" t="str">
        <f>IFERROR((#REF!+D113+E113+F113)/#REF!,"")</f>
        <v/>
      </c>
      <c r="B113" s="115" t="s">
        <v>112</v>
      </c>
      <c r="C113" s="94"/>
      <c r="D113" s="93">
        <f>SUM(D100:D112)</f>
        <v>0</v>
      </c>
      <c r="E113" s="93">
        <f>SUM(E100:E112)</f>
        <v>0</v>
      </c>
      <c r="F113" s="249">
        <f>SUM(F100:F112)</f>
        <v>0</v>
      </c>
      <c r="G113" s="233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3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6"/>
      <c r="F115" s="150"/>
      <c r="G115" s="233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96"/>
      <c r="F116" s="150"/>
      <c r="G116" s="233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6"/>
      <c r="F117" s="150"/>
      <c r="G117" s="233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6"/>
      <c r="F118" s="150"/>
      <c r="G118" s="233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8"/>
      <c r="F119" s="154"/>
      <c r="G119" s="233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5"/>
      <c r="F120" s="168"/>
      <c r="G120" s="233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5"/>
      <c r="F121" s="168"/>
      <c r="G121" s="233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/>
      <c r="E122" s="196"/>
      <c r="F122" s="150"/>
      <c r="G122" s="233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6"/>
      <c r="F123" s="150"/>
      <c r="G123" s="233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6"/>
      <c r="F124" s="150"/>
      <c r="G124" s="233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6"/>
      <c r="F125" s="150"/>
      <c r="G125" s="233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5"/>
      <c r="F126" s="148"/>
      <c r="G126" s="233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5" t="str">
        <f>IFERROR((#REF!+D127+E127+F127)/#REF!,"")</f>
        <v/>
      </c>
      <c r="B127" s="9" t="s">
        <v>123</v>
      </c>
      <c r="C127" s="96"/>
      <c r="D127" s="37">
        <f>SUM(D115:D126)</f>
        <v>0</v>
      </c>
      <c r="E127" s="37">
        <f>SUM(E115:E126)</f>
        <v>0</v>
      </c>
      <c r="F127" s="247">
        <f>SUM(F115:F126)</f>
        <v>0</v>
      </c>
      <c r="G127" s="233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3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/>
      <c r="E129" s="205"/>
      <c r="F129" s="168"/>
      <c r="G129" s="233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5"/>
      <c r="F130" s="168"/>
      <c r="G130" s="233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5"/>
      <c r="F131" s="168"/>
      <c r="G131" s="233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5"/>
      <c r="F132" s="168"/>
      <c r="G132" s="233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/>
      <c r="E133" s="207"/>
      <c r="F133" s="172"/>
      <c r="G133" s="233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9"/>
      <c r="F134" s="156"/>
      <c r="G134" s="233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4" t="str">
        <f>IFERROR((#REF!+D135+E135+F135)/#REF!,"")</f>
        <v/>
      </c>
      <c r="B135" s="115" t="s">
        <v>130</v>
      </c>
      <c r="C135" s="94"/>
      <c r="D135" s="93">
        <f>SUM(D129:D134)</f>
        <v>0</v>
      </c>
      <c r="E135" s="93">
        <f>SUM(E129:E134)</f>
        <v>0</v>
      </c>
      <c r="F135" s="249">
        <f>SUM(F129:F134)</f>
        <v>0</v>
      </c>
      <c r="G135" s="233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3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4"/>
      <c r="F137" s="166"/>
      <c r="G137" s="233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5"/>
      <c r="F138" s="168"/>
      <c r="G138" s="233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/>
      <c r="E139" s="205"/>
      <c r="F139" s="168"/>
      <c r="G139" s="236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2"/>
      <c r="F140" s="162"/>
      <c r="G140" s="233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5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7">
        <f>SUM(F137:F140)</f>
        <v>0</v>
      </c>
      <c r="G141" s="233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3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4"/>
      <c r="F143" s="166"/>
      <c r="G143" s="233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/>
      <c r="E144" s="205"/>
      <c r="F144" s="168"/>
      <c r="G144" s="233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.5" thickBot="1">
      <c r="A145" s="114" t="s">
        <v>317</v>
      </c>
      <c r="B145" s="10" t="s">
        <v>143</v>
      </c>
      <c r="C145" s="99"/>
      <c r="D145" s="161"/>
      <c r="E145" s="202"/>
      <c r="F145" s="162"/>
      <c r="G145" s="236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5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47">
        <f>SUM(F143:F145)</f>
        <v>0</v>
      </c>
      <c r="G146" s="233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3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/>
      <c r="E148" s="202"/>
      <c r="F148" s="162"/>
      <c r="G148" s="233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5" t="str">
        <f>IFERROR((#REF!+D149+E149+F149)/#REF!,"")</f>
        <v/>
      </c>
      <c r="B149" s="95" t="s">
        <v>323</v>
      </c>
      <c r="C149" s="96"/>
      <c r="D149" s="37">
        <f>SUM(D148:D148)</f>
        <v>0</v>
      </c>
      <c r="E149" s="37">
        <f>SUM(E148:E148)</f>
        <v>0</v>
      </c>
      <c r="F149" s="247">
        <f>SUM(F148:F148)</f>
        <v>0</v>
      </c>
      <c r="G149" s="233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3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/>
      <c r="E151" s="205"/>
      <c r="F151" s="168"/>
      <c r="G151" s="233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6"/>
      <c r="F152" s="170"/>
      <c r="G152" s="233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5"/>
      <c r="F153" s="168"/>
      <c r="G153" s="233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5"/>
      <c r="F154" s="168"/>
      <c r="G154" s="233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6"/>
      <c r="F155" s="170"/>
      <c r="G155" s="233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2"/>
      <c r="F156" s="162"/>
      <c r="G156" s="233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4" t="str">
        <f>IFERROR((#REF!+D157+E157+F157)/#REF!,"")</f>
        <v/>
      </c>
      <c r="B157" s="98" t="s">
        <v>333</v>
      </c>
      <c r="C157" s="94"/>
      <c r="D157" s="93">
        <f>SUM(D151:D156)</f>
        <v>0</v>
      </c>
      <c r="E157" s="93">
        <f>SUM(E151:E156)</f>
        <v>0</v>
      </c>
      <c r="F157" s="249">
        <f>SUM(F151:F156)</f>
        <v>0</v>
      </c>
      <c r="G157" s="233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3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/>
      <c r="E159" s="205"/>
      <c r="F159" s="168"/>
      <c r="G159" s="233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/>
      <c r="E160" s="204"/>
      <c r="F160" s="166"/>
      <c r="G160" s="233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4"/>
      <c r="F161" s="166"/>
      <c r="G161" s="236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4"/>
      <c r="F162" s="166"/>
      <c r="G162" s="236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/>
      <c r="E163" s="204"/>
      <c r="F163" s="166"/>
      <c r="G163" s="236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.5" thickBot="1">
      <c r="A164" s="118" t="s">
        <v>344</v>
      </c>
      <c r="B164" s="20" t="s">
        <v>152</v>
      </c>
      <c r="C164" s="111"/>
      <c r="D164" s="173"/>
      <c r="E164" s="208"/>
      <c r="F164" s="174"/>
      <c r="G164" s="236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4" t="str">
        <f>IFERROR((#REF!+D165+E165+F165)/#REF!,"")</f>
        <v/>
      </c>
      <c r="B165" s="98" t="s">
        <v>346</v>
      </c>
      <c r="C165" s="94"/>
      <c r="D165" s="93">
        <f>SUM(D159:D164)</f>
        <v>0</v>
      </c>
      <c r="E165" s="93">
        <f>SUM(E159:E164)</f>
        <v>0</v>
      </c>
      <c r="F165" s="249">
        <f>SUM(F159:F164)</f>
        <v>0</v>
      </c>
      <c r="G165" s="233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3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5"/>
      <c r="F167" s="148"/>
      <c r="G167" s="233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5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6">
        <f>SUM(F167:F167)</f>
        <v>0</v>
      </c>
      <c r="G168" s="233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3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6"/>
      <c r="F170" s="150"/>
      <c r="G170" s="233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/>
      <c r="E171" s="196"/>
      <c r="F171" s="150"/>
      <c r="G171" s="233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6"/>
      <c r="F172" s="150"/>
      <c r="G172" s="233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5"/>
      <c r="F173" s="148"/>
      <c r="G173" s="233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5" t="str">
        <f>IFERROR((#REF!+D174+E174+F174)/#REF!,"")</f>
        <v/>
      </c>
      <c r="B174" s="98" t="s">
        <v>207</v>
      </c>
      <c r="C174" s="94"/>
      <c r="D174" s="93">
        <f>SUM(D170:D173)</f>
        <v>0</v>
      </c>
      <c r="E174" s="93">
        <f>SUM(E170:E173)</f>
        <v>0</v>
      </c>
      <c r="F174" s="249">
        <f>SUM(F170:F173)</f>
        <v>0</v>
      </c>
      <c r="G174" s="233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3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6"/>
      <c r="F176" s="150"/>
      <c r="G176" s="233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8"/>
      <c r="F177" s="154"/>
      <c r="G177" s="233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7"/>
      <c r="F178" s="152"/>
      <c r="G178" s="233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5"/>
      <c r="F179" s="148"/>
      <c r="G179" s="233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5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7">
        <f>SUM(F176:F179)</f>
        <v>0</v>
      </c>
      <c r="G180" s="233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3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6"/>
      <c r="F182" s="150"/>
      <c r="G182" s="233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2"/>
      <c r="E183" s="204"/>
      <c r="F183" s="166"/>
      <c r="G183" s="233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95"/>
      <c r="F184" s="148"/>
      <c r="G184" s="233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5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47">
        <f>SUM(F182:F184)</f>
        <v>0</v>
      </c>
      <c r="G185" s="233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3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/>
      <c r="E187" s="149"/>
      <c r="F187" s="158"/>
      <c r="G187" s="233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/>
      <c r="F188" s="150"/>
      <c r="G188" s="233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95"/>
      <c r="F189" s="148"/>
      <c r="G189" s="233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5" t="str">
        <f>IFERROR((#REF!+D190+E190+F190)/#REF!,"")</f>
        <v/>
      </c>
      <c r="B190" s="119" t="s">
        <v>197</v>
      </c>
      <c r="C190" s="96"/>
      <c r="D190" s="102">
        <f>SUM(D187:D189)</f>
        <v>0</v>
      </c>
      <c r="E190" s="102">
        <f>SUM(E187:E189)</f>
        <v>0</v>
      </c>
      <c r="F190" s="250">
        <f>SUM(F187:F189)</f>
        <v>0</v>
      </c>
      <c r="G190" s="233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3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/>
      <c r="E192" s="196"/>
      <c r="F192" s="150"/>
      <c r="G192" s="233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6"/>
      <c r="F193" s="150"/>
      <c r="G193" s="233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>
        <v>227005.29</v>
      </c>
      <c r="E194" s="149">
        <v>271851.96999999997</v>
      </c>
      <c r="F194" s="150"/>
      <c r="G194" s="233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>
        <v>8386.25</v>
      </c>
      <c r="E195" s="149">
        <v>13717.75</v>
      </c>
      <c r="F195" s="150"/>
      <c r="G195" s="233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>
        <v>8812.67</v>
      </c>
      <c r="E196" s="149"/>
      <c r="F196" s="150"/>
      <c r="G196" s="233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/>
      <c r="E197" s="149">
        <v>3749.13</v>
      </c>
      <c r="F197" s="150"/>
      <c r="G197" s="233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/>
      <c r="E198" s="196"/>
      <c r="F198" s="150"/>
      <c r="G198" s="233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/>
      <c r="E199" s="196"/>
      <c r="F199" s="150"/>
      <c r="G199" s="233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8"/>
      <c r="F200" s="154"/>
      <c r="G200" s="233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7"/>
      <c r="F201" s="152"/>
      <c r="G201" s="233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/>
      <c r="E202" s="199"/>
      <c r="F202" s="156"/>
      <c r="G202" s="233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5" t="str">
        <f>IFERROR((#REF!+D203+E203+F203)/#REF!,"")</f>
        <v/>
      </c>
      <c r="B203" s="122" t="s">
        <v>198</v>
      </c>
      <c r="C203" s="94"/>
      <c r="D203" s="102">
        <f>SUM(D192:D202)</f>
        <v>244204.21000000002</v>
      </c>
      <c r="E203" s="102">
        <f>SUM(E192:E202)</f>
        <v>289318.84999999998</v>
      </c>
      <c r="F203" s="251">
        <f>SUM(F192:F202)</f>
        <v>0</v>
      </c>
      <c r="G203" s="233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3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/>
      <c r="E205" s="196"/>
      <c r="F205" s="150"/>
      <c r="G205" s="233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6"/>
      <c r="F206" s="150"/>
      <c r="G206" s="233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6"/>
      <c r="F207" s="150"/>
      <c r="G207" s="233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6"/>
      <c r="F208" s="150"/>
      <c r="G208" s="233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6"/>
      <c r="F209" s="150"/>
      <c r="G209" s="233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5"/>
      <c r="F210" s="175"/>
      <c r="G210" s="233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5" t="str">
        <f>IFERROR((#REF!+D211+E211+F211)/#REF!,"")</f>
        <v/>
      </c>
      <c r="B211" s="122" t="s">
        <v>199</v>
      </c>
      <c r="C211" s="94"/>
      <c r="D211" s="102">
        <f>SUM(D205:D210)</f>
        <v>0</v>
      </c>
      <c r="E211" s="102">
        <f>SUM(E205:E210)</f>
        <v>0</v>
      </c>
      <c r="F211" s="251">
        <f>SUM(F205:F210)</f>
        <v>0</v>
      </c>
      <c r="G211" s="233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7"/>
      <c r="B212" s="42" t="s">
        <v>165</v>
      </c>
      <c r="C212" s="43"/>
      <c r="D212" s="44">
        <f>SUM(D20,D25,D33,D41,D48,D55,D71,D83,D98,D113,D127,D135,D141,D146,D149,D157,D165,D168,D174,D180,D185,D190,D203,D211)</f>
        <v>372034.74</v>
      </c>
      <c r="E212" s="44">
        <f>SUM(E20,E25,E33,E41,E48,E55,E71,E83,E98,E113,E127,E135,E141,E146,E149,E157,E165,E168,E174,E180,E185,E190,E203,E211)</f>
        <v>413002.79</v>
      </c>
      <c r="F212" s="252">
        <f>SUM(F20,F25,F33,F41,F48,F55,F71,F83,F98,F113,F127,F135,F141,F146,F149,F157,F165,F168,F174,F180,F185,F190,F203,F211)</f>
        <v>0</v>
      </c>
      <c r="G212" s="238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9"/>
      <c r="B213" s="22" t="s">
        <v>368</v>
      </c>
      <c r="C213" s="5"/>
      <c r="D213" s="176"/>
      <c r="E213" s="177"/>
      <c r="F213" s="177"/>
      <c r="G213" s="238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9" t="str">
        <f>IFERROR((#REF!/#REF!),"")</f>
        <v/>
      </c>
      <c r="B214" s="22" t="s">
        <v>166</v>
      </c>
      <c r="C214" s="5"/>
      <c r="D214" s="176"/>
      <c r="E214" s="177"/>
      <c r="F214" s="177"/>
      <c r="G214" s="238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9"/>
      <c r="B215" s="22" t="s">
        <v>369</v>
      </c>
      <c r="C215" s="5"/>
      <c r="D215" s="176"/>
      <c r="E215" s="177"/>
      <c r="F215" s="177"/>
      <c r="G215" s="238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9"/>
      <c r="B216" s="22" t="s">
        <v>376</v>
      </c>
      <c r="C216" s="5"/>
      <c r="D216" s="176"/>
      <c r="E216" s="177"/>
      <c r="F216" s="177"/>
      <c r="G216" s="238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9" t="str">
        <f>IFERROR((#REF!/#REF!),"")</f>
        <v/>
      </c>
      <c r="B217" s="23" t="s">
        <v>167</v>
      </c>
      <c r="C217" s="24"/>
      <c r="D217" s="176"/>
      <c r="E217" s="177"/>
      <c r="F217" s="177"/>
      <c r="G217" s="233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40" t="str">
        <f>IFERROR((#REF!/#REF!),"")</f>
        <v/>
      </c>
      <c r="B218" s="25" t="s">
        <v>168</v>
      </c>
      <c r="C218" s="24"/>
      <c r="D218" s="178"/>
      <c r="E218" s="179"/>
      <c r="F218" s="179"/>
      <c r="G218" s="233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40" t="str">
        <f>IFERROR((#REF!/#REF!),"")</f>
        <v/>
      </c>
      <c r="B219" s="27" t="s">
        <v>169</v>
      </c>
      <c r="C219" s="24"/>
      <c r="D219" s="178">
        <v>1860.17</v>
      </c>
      <c r="E219" s="179">
        <v>2065.0100000000002</v>
      </c>
      <c r="F219" s="179"/>
      <c r="G219" s="233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1" t="str">
        <f>IFERROR((#REF!/#REF!),"")</f>
        <v/>
      </c>
      <c r="B220" s="28" t="s">
        <v>170</v>
      </c>
      <c r="C220" s="24"/>
      <c r="D220" s="180">
        <v>20900.73</v>
      </c>
      <c r="E220" s="181">
        <v>23202.29</v>
      </c>
      <c r="F220" s="181"/>
      <c r="G220" s="233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2"/>
      <c r="B221" s="258" t="s">
        <v>165</v>
      </c>
      <c r="C221" s="29"/>
      <c r="D221" s="30">
        <f>SUM(D213:D220)</f>
        <v>22760.9</v>
      </c>
      <c r="E221" s="30">
        <f>SUM(E213:E220)</f>
        <v>25267.300000000003</v>
      </c>
      <c r="F221" s="30">
        <f>SUM(F213:F220)</f>
        <v>0</v>
      </c>
      <c r="G221" s="243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53"/>
      <c r="B222" s="259" t="s">
        <v>382</v>
      </c>
      <c r="C222" s="254"/>
      <c r="D222" s="255">
        <f>D212+D221</f>
        <v>394795.64</v>
      </c>
      <c r="E222" s="255">
        <f>E212+E221</f>
        <v>438270.08999999997</v>
      </c>
      <c r="F222" s="255">
        <f>F212+F221</f>
        <v>0</v>
      </c>
      <c r="G222" s="243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.75" thickBot="1">
      <c r="A223" s="244" t="str">
        <f>IFERROR((A20+A25+A33+A41+A48+A55+A71+A83+A98+A113+A127+A135+A141+A146+A149+A157+A165+A168+A174+A180+A185+A190+A203+A211+A214+A217+A218+A219+A220),"")</f>
        <v/>
      </c>
      <c r="B223" s="41" t="s">
        <v>384</v>
      </c>
      <c r="C223" s="260"/>
      <c r="D223" s="261">
        <f>SUM(D222:F222)</f>
        <v>833065.73</v>
      </c>
      <c r="E223" s="261"/>
      <c r="F223" s="262"/>
      <c r="G223" s="245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6"/>
      <c r="B224" s="257" t="s">
        <v>383</v>
      </c>
      <c r="C224" s="263"/>
      <c r="D224" s="264">
        <f>SUM(E222:F222)</f>
        <v>438270.08999999997</v>
      </c>
      <c r="E224" s="264"/>
      <c r="F224" s="265"/>
      <c r="G224" s="245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Tad Peters</cp:lastModifiedBy>
  <cp:lastPrinted>2022-03-23T21:29:51Z</cp:lastPrinted>
  <dcterms:created xsi:type="dcterms:W3CDTF">2006-08-31T18:48:44Z</dcterms:created>
  <dcterms:modified xsi:type="dcterms:W3CDTF">2022-05-24T20:27:46Z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